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5246f10ea42461/Dokumente-Doris/SAC Vorstand/Vorlagen/"/>
    </mc:Choice>
  </mc:AlternateContent>
  <xr:revisionPtr revIDLastSave="0" documentId="8_{B7BABC8A-F6B6-434B-9F7F-C8D2493E654C}" xr6:coauthVersionLast="47" xr6:coauthVersionMax="47" xr10:uidLastSave="{00000000-0000-0000-0000-000000000000}"/>
  <bookViews>
    <workbookView xWindow="5415" yWindow="345" windowWidth="21600" windowHeight="11385" activeTab="2" xr2:uid="{00000000-000D-0000-FFFF-FFFF00000000}"/>
  </bookViews>
  <sheets>
    <sheet name="eVorlage" sheetId="4" r:id="rId1"/>
    <sheet name="pVorlage" sheetId="21" r:id="rId2"/>
    <sheet name="eBeispiel" sheetId="22" r:id="rId3"/>
    <sheet name="Auswahlliste" sheetId="5" state="hidden" r:id="rId4"/>
  </sheets>
  <definedNames>
    <definedName name="_xlnm.Print_Area" localSheetId="2">eBeispiel!$A$1:$E$50</definedName>
    <definedName name="_xlnm.Print_Area" localSheetId="0">eVorlage!$A$1:$E$50</definedName>
    <definedName name="_xlnm.Print_Area" localSheetId="1">pVorlage!$A$1:$E$50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22" l="1"/>
  <c r="E43" i="22"/>
  <c r="E42" i="22"/>
  <c r="E41" i="22"/>
  <c r="B40" i="22"/>
  <c r="B39" i="22"/>
  <c r="E35" i="22"/>
  <c r="E34" i="22"/>
  <c r="E33" i="22"/>
  <c r="E32" i="22"/>
  <c r="B31" i="22"/>
  <c r="B30" i="22"/>
  <c r="B29" i="22"/>
  <c r="B28" i="22"/>
  <c r="C27" i="22"/>
  <c r="E27" i="22" s="1"/>
  <c r="C26" i="22"/>
  <c r="E26" i="22" s="1"/>
  <c r="E17" i="22"/>
  <c r="E16" i="22"/>
  <c r="E14" i="22"/>
  <c r="E23" i="22" s="1"/>
  <c r="E13" i="22"/>
  <c r="E22" i="22" s="1"/>
  <c r="B9" i="22"/>
  <c r="E4" i="22"/>
  <c r="C30" i="22" s="1"/>
  <c r="E30" i="22" l="1"/>
  <c r="C40" i="22"/>
  <c r="E40" i="22" s="1"/>
  <c r="C28" i="22"/>
  <c r="E28" i="22" s="1"/>
  <c r="E18" i="22"/>
  <c r="E19" i="22" s="1"/>
  <c r="E20" i="22" s="1"/>
  <c r="C39" i="22"/>
  <c r="E39" i="22" s="1"/>
  <c r="E4" i="21"/>
  <c r="E17" i="4"/>
  <c r="E16" i="4"/>
  <c r="E21" i="22" l="1"/>
  <c r="E45" i="22"/>
  <c r="D29" i="22"/>
  <c r="E29" i="22" s="1"/>
  <c r="D31" i="22"/>
  <c r="E31" i="22" s="1"/>
  <c r="E36" i="22" l="1"/>
  <c r="E47" i="22" s="1"/>
  <c r="A47" i="22" s="1"/>
  <c r="E45" i="21"/>
  <c r="E47" i="21"/>
  <c r="A47" i="21" s="1"/>
  <c r="E34" i="4" l="1"/>
  <c r="E33" i="4"/>
  <c r="B31" i="4" l="1"/>
  <c r="B29" i="4"/>
  <c r="B30" i="4"/>
  <c r="B28" i="4"/>
  <c r="E4" i="4"/>
  <c r="C27" i="4"/>
  <c r="E27" i="4" s="1"/>
  <c r="C28" i="4" l="1"/>
  <c r="E28" i="4" s="1"/>
  <c r="C39" i="4"/>
  <c r="C40" i="4"/>
  <c r="C30" i="4"/>
  <c r="E30" i="4" s="1"/>
  <c r="B40" i="4"/>
  <c r="B39" i="4"/>
  <c r="E44" i="4" l="1"/>
  <c r="E43" i="4"/>
  <c r="E42" i="4"/>
  <c r="E41" i="4"/>
  <c r="E40" i="4"/>
  <c r="E39" i="4"/>
  <c r="E35" i="4"/>
  <c r="E32" i="4"/>
  <c r="E14" i="4"/>
  <c r="E23" i="4" s="1"/>
  <c r="E13" i="4"/>
  <c r="E22" i="4" s="1"/>
  <c r="B9" i="4"/>
  <c r="E18" i="4" l="1"/>
  <c r="E19" i="4" s="1"/>
  <c r="E45" i="4"/>
  <c r="E21" i="4" l="1"/>
  <c r="E20" i="4"/>
  <c r="D29" i="4"/>
  <c r="E29" i="4" s="1"/>
  <c r="D31" i="4"/>
  <c r="E31" i="4" s="1"/>
  <c r="C26" i="4" l="1"/>
  <c r="E26" i="4" s="1"/>
  <c r="E36" i="4" s="1"/>
  <c r="E47" i="4" s="1"/>
  <c r="A47" i="4" s="1"/>
</calcChain>
</file>

<file path=xl/sharedStrings.xml><?xml version="1.0" encoding="utf-8"?>
<sst xmlns="http://schemas.openxmlformats.org/spreadsheetml/2006/main" count="203" uniqueCount="62">
  <si>
    <t>Tarif</t>
  </si>
  <si>
    <t>Anzahl</t>
  </si>
  <si>
    <t>Total</t>
  </si>
  <si>
    <t>Total Einnahmen</t>
  </si>
  <si>
    <t>Anzahl Tourenleiter</t>
  </si>
  <si>
    <t>A</t>
  </si>
  <si>
    <t>Segment</t>
  </si>
  <si>
    <t>km</t>
  </si>
  <si>
    <t>Tage</t>
  </si>
  <si>
    <t>Aktivität</t>
  </si>
  <si>
    <t>Fahrbewilligung</t>
  </si>
  <si>
    <t>Beitrag Teilnehmende FaBe, KiBe, JO</t>
  </si>
  <si>
    <t>Seilbahn Tourenleiter</t>
  </si>
  <si>
    <t>Seilbahn FaBe, KiBe, JO</t>
  </si>
  <si>
    <t>Beitrag Teilnehmende A, G, S</t>
  </si>
  <si>
    <t>Total Fahrkosten</t>
  </si>
  <si>
    <t>Total Ausgaben</t>
  </si>
  <si>
    <t>Total Anzahl Teilnehmende</t>
  </si>
  <si>
    <t>Parkgebühren</t>
  </si>
  <si>
    <t>Ausgaben</t>
  </si>
  <si>
    <t>Einnahmen</t>
  </si>
  <si>
    <t>JO</t>
  </si>
  <si>
    <t>JO/A</t>
  </si>
  <si>
    <t>A/G</t>
  </si>
  <si>
    <t>G</t>
  </si>
  <si>
    <t>S</t>
  </si>
  <si>
    <t>KiBe/FaBe/JO</t>
  </si>
  <si>
    <t>KiBe/JO</t>
  </si>
  <si>
    <t>Beitrag Teilnehmende Erwachsene FaBe, A, G, S</t>
  </si>
  <si>
    <t>Beitrag Teilnehmende A, G, FaBe Erwachsene und S</t>
  </si>
  <si>
    <t>Hauptleiter, Organisation des Anlasses erster Tag</t>
  </si>
  <si>
    <t>Anzahl Teilnehmende A, G, FaBe Erwachsene und S</t>
  </si>
  <si>
    <t>Beitrag Teilnehmende FaBe Kinder, KiBe, JO</t>
  </si>
  <si>
    <t>Anzahl Teilnehmende FaBe Kinder, KiBe, JO</t>
  </si>
  <si>
    <t>Hauptleiter, Organisation des Anlasses jeder weitere Tag</t>
  </si>
  <si>
    <t>Von</t>
  </si>
  <si>
    <t>Bis</t>
  </si>
  <si>
    <t>Bankverbindung</t>
  </si>
  <si>
    <t>Name Vorname</t>
  </si>
  <si>
    <t>IBAN</t>
  </si>
  <si>
    <t>Halbpension und Übernachtung Leiter</t>
  </si>
  <si>
    <t>Halbpension und Übernachtung JO</t>
  </si>
  <si>
    <t>Fahrkosten Leiter</t>
  </si>
  <si>
    <t>Fahrkosten JO</t>
  </si>
  <si>
    <t>Abrechnung an den Tourenchef einsenden</t>
  </si>
  <si>
    <t>JO/A/G/S</t>
  </si>
  <si>
    <t>Davon Anzahl Teilnehmer mit ÖV</t>
  </si>
  <si>
    <t>Km-Entschädigung Tarif A (bis 5 Personen)</t>
  </si>
  <si>
    <t>Km-Entschädigung Tarif B (ab 6 Personen)</t>
  </si>
  <si>
    <t>max. CHF 60.-</t>
  </si>
  <si>
    <t>Gebühren</t>
  </si>
  <si>
    <t>Km-Entschädigung</t>
  </si>
  <si>
    <t>Gwächtenhorn</t>
  </si>
  <si>
    <t>wird bei der Position "Fahrkosten pro Teilnehmer" berücksichtigt</t>
  </si>
  <si>
    <t>Fahrkosten pro Teilnehmenr*in</t>
  </si>
  <si>
    <t>Teilnehmer*in fährt, inkl. Parkgebühr und Fahrbewilligung</t>
  </si>
  <si>
    <t>Leiter*in fährt, inkl. Parkgebühr und Fahrbewilligung</t>
  </si>
  <si>
    <t>Auszahlung Fahrkosten Tarif B Teilnehmer*in</t>
  </si>
  <si>
    <t>Auszahlung Fahrkosten Tarif A Leiter*in</t>
  </si>
  <si>
    <t>Auszahlung Fahrkosten Tarif B Leiter*in</t>
  </si>
  <si>
    <t>Auszahlung Fahrkosten Tarif A Teilnehmer*in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</si>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</sst>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/>
    <xf numFmtId="0" fontId="1" fillId="6" borderId="1" xfId="0" applyFont="1" applyFill="1" applyBorder="1" applyAlignment="1">
      <alignment vertical="top" wrapText="1"/>
    </xf>
    <xf numFmtId="0" fontId="0" fillId="5" borderId="1" xfId="0" applyFill="1" applyBorder="1" applyAlignment="1" applyProtection="1">
      <alignment vertical="top"/>
      <protection locked="0"/>
    </xf>
    <xf numFmtId="0" fontId="1" fillId="6" borderId="1" xfId="0" quotePrefix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1" xfId="0" quotePrefix="1" applyFont="1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vertical="top"/>
    </xf>
    <xf numFmtId="4" fontId="0" fillId="5" borderId="1" xfId="0" applyNumberFormat="1" applyFill="1" applyBorder="1" applyAlignment="1" applyProtection="1">
      <alignment vertical="top"/>
      <protection locked="0"/>
    </xf>
    <xf numFmtId="0" fontId="1" fillId="3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0" fillId="0" borderId="2" xfId="0" quotePrefix="1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2" xfId="0" quotePrefix="1" applyFont="1" applyBorder="1" applyAlignment="1">
      <alignment vertical="top"/>
    </xf>
    <xf numFmtId="0" fontId="0" fillId="0" borderId="2" xfId="0" applyBorder="1" applyAlignment="1">
      <alignment vertical="top" wrapText="1"/>
    </xf>
    <xf numFmtId="4" fontId="0" fillId="0" borderId="2" xfId="0" applyNumberFormat="1" applyBorder="1" applyAlignment="1">
      <alignment vertical="top"/>
    </xf>
    <xf numFmtId="0" fontId="1" fillId="6" borderId="3" xfId="0" applyFont="1" applyFill="1" applyBorder="1" applyAlignment="1">
      <alignment vertical="top" wrapText="1"/>
    </xf>
    <xf numFmtId="0" fontId="1" fillId="6" borderId="3" xfId="0" quotePrefix="1" applyFont="1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/>
    </xf>
    <xf numFmtId="4" fontId="0" fillId="0" borderId="4" xfId="0" applyNumberFormat="1" applyBorder="1" applyAlignment="1">
      <alignment vertical="top"/>
    </xf>
    <xf numFmtId="0" fontId="1" fillId="3" borderId="3" xfId="0" applyFont="1" applyFill="1" applyBorder="1" applyAlignment="1">
      <alignment vertical="top" wrapText="1"/>
    </xf>
    <xf numFmtId="4" fontId="1" fillId="3" borderId="4" xfId="0" applyNumberFormat="1" applyFont="1" applyFill="1" applyBorder="1" applyAlignment="1">
      <alignment vertical="top"/>
    </xf>
    <xf numFmtId="0" fontId="0" fillId="5" borderId="3" xfId="0" applyFill="1" applyBorder="1" applyAlignment="1" applyProtection="1">
      <alignment vertical="top" wrapText="1"/>
      <protection locked="0"/>
    </xf>
    <xf numFmtId="0" fontId="0" fillId="3" borderId="3" xfId="0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14" fontId="0" fillId="5" borderId="5" xfId="0" applyNumberFormat="1" applyFill="1" applyBorder="1" applyAlignment="1" applyProtection="1">
      <alignment vertical="top"/>
      <protection locked="0"/>
    </xf>
    <xf numFmtId="14" fontId="0" fillId="5" borderId="1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1" fillId="5" borderId="1" xfId="0" applyFont="1" applyFill="1" applyBorder="1" applyAlignment="1" applyProtection="1">
      <alignment horizontal="left" vertical="top"/>
      <protection locked="0"/>
    </xf>
    <xf numFmtId="0" fontId="1" fillId="5" borderId="4" xfId="0" applyFont="1" applyFill="1" applyBorder="1" applyAlignment="1" applyProtection="1">
      <alignment horizontal="left" vertical="top"/>
      <protection locked="0"/>
    </xf>
    <xf numFmtId="0" fontId="0" fillId="5" borderId="1" xfId="0" applyFill="1" applyBorder="1" applyAlignment="1" applyProtection="1">
      <alignment horizontal="left" vertical="top"/>
      <protection locked="0"/>
    </xf>
    <xf numFmtId="0" fontId="0" fillId="5" borderId="4" xfId="0" applyFill="1" applyBorder="1" applyAlignment="1" applyProtection="1">
      <alignment horizontal="left" vertical="top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zoomScaleNormal="100" zoomScaleSheetLayoutView="100" workbookViewId="0">
      <selection activeCell="C2" sqref="C2"/>
    </sheetView>
  </sheetViews>
  <sheetFormatPr baseColWidth="10" defaultColWidth="11" defaultRowHeight="14.25" x14ac:dyDescent="0.2"/>
  <cols>
    <col min="1" max="1" width="40.625" style="2" customWidth="1"/>
    <col min="2" max="3" width="10.625" style="1" customWidth="1"/>
    <col min="4" max="5" width="12.625" style="1" customWidth="1"/>
    <col min="6" max="6" width="55.625" style="2" customWidth="1"/>
    <col min="7" max="16384" width="11" style="1"/>
  </cols>
  <sheetData>
    <row r="1" spans="1:6" ht="15" x14ac:dyDescent="0.2">
      <c r="A1" s="20" t="s">
        <v>9</v>
      </c>
      <c r="B1" s="37"/>
      <c r="C1" s="37"/>
      <c r="D1" s="37"/>
      <c r="E1" s="38"/>
    </row>
    <row r="2" spans="1:6" ht="15" x14ac:dyDescent="0.2">
      <c r="A2" s="20" t="s">
        <v>61</v>
      </c>
      <c r="B2" s="4" t="s">
        <v>35</v>
      </c>
      <c r="C2" s="35"/>
      <c r="D2" s="6" t="s">
        <v>36</v>
      </c>
      <c r="E2" s="34"/>
    </row>
    <row r="3" spans="1:6" ht="15" x14ac:dyDescent="0.2">
      <c r="A3" s="21" t="s">
        <v>6</v>
      </c>
      <c r="B3" s="10"/>
      <c r="C3" s="5"/>
      <c r="D3" s="10"/>
      <c r="E3" s="36"/>
    </row>
    <row r="4" spans="1:6" x14ac:dyDescent="0.2">
      <c r="A4" s="15"/>
      <c r="B4" s="16"/>
      <c r="C4" s="16"/>
      <c r="D4" s="15"/>
      <c r="E4" s="17">
        <f>+IF(ISBLANK(E2),0,(E2-C2))</f>
        <v>0</v>
      </c>
    </row>
    <row r="5" spans="1:6" ht="15" x14ac:dyDescent="0.2">
      <c r="A5" s="22"/>
      <c r="B5" s="7" t="s">
        <v>1</v>
      </c>
      <c r="C5" s="8"/>
      <c r="D5" s="7"/>
      <c r="E5" s="23"/>
    </row>
    <row r="6" spans="1:6" ht="28.5" x14ac:dyDescent="0.2">
      <c r="A6" s="24" t="s">
        <v>31</v>
      </c>
      <c r="B6" s="5"/>
      <c r="C6" s="10"/>
      <c r="D6" s="10"/>
      <c r="E6" s="25"/>
    </row>
    <row r="7" spans="1:6" x14ac:dyDescent="0.2">
      <c r="A7" s="24" t="s">
        <v>33</v>
      </c>
      <c r="B7" s="5"/>
      <c r="C7" s="10"/>
      <c r="D7" s="10"/>
      <c r="E7" s="25"/>
    </row>
    <row r="8" spans="1:6" x14ac:dyDescent="0.2">
      <c r="A8" s="24" t="s">
        <v>4</v>
      </c>
      <c r="B8" s="5"/>
      <c r="C8" s="10"/>
      <c r="D8" s="10"/>
      <c r="E8" s="25"/>
    </row>
    <row r="9" spans="1:6" ht="15" x14ac:dyDescent="0.2">
      <c r="A9" s="27" t="s">
        <v>17</v>
      </c>
      <c r="B9" s="13">
        <f>SUM(B6:B8)</f>
        <v>0</v>
      </c>
      <c r="C9" s="13"/>
      <c r="D9" s="13"/>
      <c r="E9" s="33"/>
    </row>
    <row r="10" spans="1:6" x14ac:dyDescent="0.2">
      <c r="A10" s="24" t="s">
        <v>46</v>
      </c>
      <c r="B10" s="5"/>
      <c r="C10" s="10"/>
      <c r="D10" s="10"/>
      <c r="E10" s="26"/>
      <c r="F10" s="1" t="s">
        <v>53</v>
      </c>
    </row>
    <row r="11" spans="1:6" x14ac:dyDescent="0.2">
      <c r="A11" s="9"/>
      <c r="B11" s="10"/>
      <c r="C11" s="10"/>
      <c r="D11" s="10"/>
      <c r="E11" s="10"/>
    </row>
    <row r="12" spans="1:6" ht="15" x14ac:dyDescent="0.2">
      <c r="A12" s="22" t="s">
        <v>51</v>
      </c>
      <c r="B12" s="7" t="s">
        <v>1</v>
      </c>
      <c r="C12" s="8" t="s">
        <v>7</v>
      </c>
      <c r="D12" s="7" t="s">
        <v>0</v>
      </c>
      <c r="E12" s="23" t="s">
        <v>2</v>
      </c>
    </row>
    <row r="13" spans="1:6" x14ac:dyDescent="0.2">
      <c r="A13" s="24" t="s">
        <v>47</v>
      </c>
      <c r="B13" s="5"/>
      <c r="C13" s="5"/>
      <c r="D13" s="11">
        <v>0.7</v>
      </c>
      <c r="E13" s="26">
        <f>+B13*C13*D13</f>
        <v>0</v>
      </c>
    </row>
    <row r="14" spans="1:6" x14ac:dyDescent="0.2">
      <c r="A14" s="24" t="s">
        <v>48</v>
      </c>
      <c r="B14" s="5"/>
      <c r="C14" s="5"/>
      <c r="D14" s="11">
        <v>1</v>
      </c>
      <c r="E14" s="26">
        <f>+B14*C14*D14</f>
        <v>0</v>
      </c>
    </row>
    <row r="15" spans="1:6" ht="15" x14ac:dyDescent="0.2">
      <c r="A15" s="22" t="s">
        <v>50</v>
      </c>
      <c r="B15" s="7" t="s">
        <v>1</v>
      </c>
      <c r="C15" s="8" t="s">
        <v>8</v>
      </c>
      <c r="D15" s="7" t="s">
        <v>0</v>
      </c>
      <c r="E15" s="23" t="s">
        <v>2</v>
      </c>
    </row>
    <row r="16" spans="1:6" x14ac:dyDescent="0.2">
      <c r="A16" s="24" t="s">
        <v>18</v>
      </c>
      <c r="B16" s="5"/>
      <c r="C16" s="5"/>
      <c r="D16" s="12"/>
      <c r="E16" s="26">
        <f>+B16*C16*D16</f>
        <v>0</v>
      </c>
    </row>
    <row r="17" spans="1:6" x14ac:dyDescent="0.2">
      <c r="A17" s="24" t="s">
        <v>10</v>
      </c>
      <c r="B17" s="5"/>
      <c r="C17" s="5"/>
      <c r="D17" s="12"/>
      <c r="E17" s="26">
        <f>+B17*C17*D17</f>
        <v>0</v>
      </c>
    </row>
    <row r="18" spans="1:6" ht="15" x14ac:dyDescent="0.2">
      <c r="A18" s="27" t="s">
        <v>15</v>
      </c>
      <c r="B18" s="13"/>
      <c r="C18" s="13"/>
      <c r="D18" s="13"/>
      <c r="E18" s="28">
        <f>SUM(E13:E17)</f>
        <v>0</v>
      </c>
    </row>
    <row r="19" spans="1:6" x14ac:dyDescent="0.2">
      <c r="A19" s="24" t="s">
        <v>54</v>
      </c>
      <c r="B19" s="10"/>
      <c r="C19" s="10"/>
      <c r="E19" s="26">
        <f>+IFERROR(MROUND(E18/(B9-B10),1),0)</f>
        <v>0</v>
      </c>
    </row>
    <row r="20" spans="1:6" x14ac:dyDescent="0.2">
      <c r="A20" s="24" t="s">
        <v>60</v>
      </c>
      <c r="B20" s="10"/>
      <c r="C20" s="10"/>
      <c r="D20" s="11"/>
      <c r="E20" s="26">
        <f>IFERROR(MROUND(E13/B13+C16*$D$16+C17*$D$17-$E$19,1),0)</f>
        <v>0</v>
      </c>
      <c r="F20" s="2" t="s">
        <v>55</v>
      </c>
    </row>
    <row r="21" spans="1:6" x14ac:dyDescent="0.2">
      <c r="A21" s="24" t="s">
        <v>57</v>
      </c>
      <c r="B21" s="10"/>
      <c r="C21" s="10"/>
      <c r="D21" s="11"/>
      <c r="E21" s="26">
        <f>IFERROR(MROUND(E14/B14+C16*$D$16+C17*$D$17-$E$19,1),0)</f>
        <v>0</v>
      </c>
      <c r="F21" s="2" t="s">
        <v>55</v>
      </c>
    </row>
    <row r="22" spans="1:6" x14ac:dyDescent="0.2">
      <c r="A22" s="24" t="s">
        <v>58</v>
      </c>
      <c r="B22" s="10"/>
      <c r="C22" s="10"/>
      <c r="D22" s="11"/>
      <c r="E22" s="26">
        <f>IFERROR(MROUND(E13/B13+C16*$D$16+C17*$D$17,1),0)</f>
        <v>0</v>
      </c>
      <c r="F22" s="2" t="s">
        <v>56</v>
      </c>
    </row>
    <row r="23" spans="1:6" x14ac:dyDescent="0.2">
      <c r="A23" s="24" t="s">
        <v>59</v>
      </c>
      <c r="B23" s="10"/>
      <c r="C23" s="10"/>
      <c r="D23" s="11"/>
      <c r="E23" s="26">
        <f>IFERROR(MROUND(E14/B14+C16*$D$16+C17*$D$17,1),0)</f>
        <v>0</v>
      </c>
      <c r="F23" s="2" t="s">
        <v>56</v>
      </c>
    </row>
    <row r="24" spans="1:6" x14ac:dyDescent="0.2">
      <c r="A24" s="18"/>
      <c r="B24" s="16"/>
      <c r="C24" s="16"/>
      <c r="D24" s="19"/>
      <c r="E24" s="19"/>
    </row>
    <row r="25" spans="1:6" ht="15" x14ac:dyDescent="0.2">
      <c r="A25" s="22" t="s">
        <v>19</v>
      </c>
      <c r="B25" s="7" t="s">
        <v>1</v>
      </c>
      <c r="C25" s="8" t="s">
        <v>8</v>
      </c>
      <c r="D25" s="7" t="s">
        <v>0</v>
      </c>
      <c r="E25" s="23" t="s">
        <v>2</v>
      </c>
    </row>
    <row r="26" spans="1:6" ht="28.5" x14ac:dyDescent="0.2">
      <c r="A26" s="24" t="s">
        <v>30</v>
      </c>
      <c r="B26" s="10">
        <v>1</v>
      </c>
      <c r="C26" s="10">
        <f>+IF(ISBLANK(C2),0,1)</f>
        <v>0</v>
      </c>
      <c r="D26" s="11">
        <v>30</v>
      </c>
      <c r="E26" s="26">
        <f t="shared" ref="E26:E35" si="0">+B26*C26*D26</f>
        <v>0</v>
      </c>
    </row>
    <row r="27" spans="1:6" ht="28.5" x14ac:dyDescent="0.2">
      <c r="A27" s="24" t="s">
        <v>34</v>
      </c>
      <c r="B27" s="10">
        <v>1</v>
      </c>
      <c r="C27" s="10">
        <f>+IF(ISBLANK(E2),0,(E2-C2))</f>
        <v>0</v>
      </c>
      <c r="D27" s="11">
        <v>5</v>
      </c>
      <c r="E27" s="26">
        <f t="shared" ref="E27:E31" si="1">+B27*C27*D27</f>
        <v>0</v>
      </c>
    </row>
    <row r="28" spans="1:6" x14ac:dyDescent="0.2">
      <c r="A28" s="24" t="s">
        <v>40</v>
      </c>
      <c r="B28" s="10">
        <f>+B8</f>
        <v>0</v>
      </c>
      <c r="C28" s="10">
        <f>+E4</f>
        <v>0</v>
      </c>
      <c r="D28" s="12">
        <v>60</v>
      </c>
      <c r="E28" s="26">
        <f t="shared" si="1"/>
        <v>0</v>
      </c>
      <c r="F28" s="2" t="s">
        <v>49</v>
      </c>
    </row>
    <row r="29" spans="1:6" x14ac:dyDescent="0.2">
      <c r="A29" s="24" t="s">
        <v>42</v>
      </c>
      <c r="B29" s="10">
        <f>+B8</f>
        <v>0</v>
      </c>
      <c r="C29" s="10">
        <v>1</v>
      </c>
      <c r="D29" s="11">
        <f>+E19</f>
        <v>0</v>
      </c>
      <c r="E29" s="26">
        <f>+B29*C29*D29</f>
        <v>0</v>
      </c>
    </row>
    <row r="30" spans="1:6" x14ac:dyDescent="0.2">
      <c r="A30" s="24" t="s">
        <v>41</v>
      </c>
      <c r="B30" s="10">
        <f>+B7</f>
        <v>0</v>
      </c>
      <c r="C30" s="10">
        <f>+E4</f>
        <v>0</v>
      </c>
      <c r="D30" s="12"/>
      <c r="E30" s="26">
        <f t="shared" si="1"/>
        <v>0</v>
      </c>
    </row>
    <row r="31" spans="1:6" x14ac:dyDescent="0.2">
      <c r="A31" s="24" t="s">
        <v>43</v>
      </c>
      <c r="B31" s="10">
        <f>+B7</f>
        <v>0</v>
      </c>
      <c r="C31" s="10">
        <v>1</v>
      </c>
      <c r="D31" s="11">
        <f>+E19</f>
        <v>0</v>
      </c>
      <c r="E31" s="26">
        <f t="shared" si="1"/>
        <v>0</v>
      </c>
    </row>
    <row r="32" spans="1:6" x14ac:dyDescent="0.2">
      <c r="A32" s="29"/>
      <c r="B32" s="5"/>
      <c r="C32" s="5"/>
      <c r="D32" s="12"/>
      <c r="E32" s="26">
        <f t="shared" si="0"/>
        <v>0</v>
      </c>
    </row>
    <row r="33" spans="1:5" x14ac:dyDescent="0.2">
      <c r="A33" s="29"/>
      <c r="B33" s="5"/>
      <c r="C33" s="5"/>
      <c r="D33" s="12"/>
      <c r="E33" s="26">
        <f t="shared" ref="E33:E34" si="2">+B33*C33*D33</f>
        <v>0</v>
      </c>
    </row>
    <row r="34" spans="1:5" x14ac:dyDescent="0.2">
      <c r="A34" s="29"/>
      <c r="B34" s="5"/>
      <c r="C34" s="5"/>
      <c r="D34" s="12"/>
      <c r="E34" s="26">
        <f t="shared" si="2"/>
        <v>0</v>
      </c>
    </row>
    <row r="35" spans="1:5" x14ac:dyDescent="0.2">
      <c r="A35" s="29"/>
      <c r="B35" s="5"/>
      <c r="C35" s="5"/>
      <c r="D35" s="12"/>
      <c r="E35" s="26">
        <f t="shared" si="0"/>
        <v>0</v>
      </c>
    </row>
    <row r="36" spans="1:5" ht="15" x14ac:dyDescent="0.2">
      <c r="A36" s="27" t="s">
        <v>16</v>
      </c>
      <c r="B36" s="13"/>
      <c r="C36" s="13"/>
      <c r="D36" s="13"/>
      <c r="E36" s="28">
        <f>SUM(E26:E35)</f>
        <v>0</v>
      </c>
    </row>
    <row r="37" spans="1:5" x14ac:dyDescent="0.2">
      <c r="A37" s="18"/>
      <c r="B37" s="16"/>
      <c r="C37" s="16"/>
      <c r="D37" s="16"/>
      <c r="E37" s="16"/>
    </row>
    <row r="38" spans="1:5" ht="15" x14ac:dyDescent="0.2">
      <c r="A38" s="22" t="s">
        <v>20</v>
      </c>
      <c r="B38" s="7" t="s">
        <v>1</v>
      </c>
      <c r="C38" s="7" t="s">
        <v>8</v>
      </c>
      <c r="D38" s="7" t="s">
        <v>0</v>
      </c>
      <c r="E38" s="23" t="s">
        <v>2</v>
      </c>
    </row>
    <row r="39" spans="1:5" ht="28.5" x14ac:dyDescent="0.2">
      <c r="A39" s="24" t="s">
        <v>29</v>
      </c>
      <c r="B39" s="10">
        <f>+B6</f>
        <v>0</v>
      </c>
      <c r="C39" s="10">
        <f>+E4+1</f>
        <v>1</v>
      </c>
      <c r="D39" s="11">
        <v>5</v>
      </c>
      <c r="E39" s="26">
        <f t="shared" ref="E39:E44" si="3">+B39*C39*D39</f>
        <v>0</v>
      </c>
    </row>
    <row r="40" spans="1:5" x14ac:dyDescent="0.2">
      <c r="A40" s="24" t="s">
        <v>32</v>
      </c>
      <c r="B40" s="10">
        <f>+B7</f>
        <v>0</v>
      </c>
      <c r="C40" s="10">
        <f>+E4+1</f>
        <v>1</v>
      </c>
      <c r="D40" s="12"/>
      <c r="E40" s="26">
        <f t="shared" si="3"/>
        <v>0</v>
      </c>
    </row>
    <row r="41" spans="1:5" x14ac:dyDescent="0.2">
      <c r="A41" s="29"/>
      <c r="B41" s="5"/>
      <c r="C41" s="5"/>
      <c r="D41" s="12"/>
      <c r="E41" s="26">
        <f t="shared" si="3"/>
        <v>0</v>
      </c>
    </row>
    <row r="42" spans="1:5" x14ac:dyDescent="0.2">
      <c r="A42" s="29"/>
      <c r="B42" s="5"/>
      <c r="C42" s="5"/>
      <c r="D42" s="12"/>
      <c r="E42" s="26">
        <f t="shared" si="3"/>
        <v>0</v>
      </c>
    </row>
    <row r="43" spans="1:5" x14ac:dyDescent="0.2">
      <c r="A43" s="29"/>
      <c r="B43" s="5"/>
      <c r="C43" s="5"/>
      <c r="D43" s="12"/>
      <c r="E43" s="26">
        <f t="shared" si="3"/>
        <v>0</v>
      </c>
    </row>
    <row r="44" spans="1:5" x14ac:dyDescent="0.2">
      <c r="A44" s="29"/>
      <c r="B44" s="5"/>
      <c r="C44" s="5"/>
      <c r="D44" s="12"/>
      <c r="E44" s="26">
        <f t="shared" si="3"/>
        <v>0</v>
      </c>
    </row>
    <row r="45" spans="1:5" ht="15" x14ac:dyDescent="0.2">
      <c r="A45" s="27" t="s">
        <v>3</v>
      </c>
      <c r="B45" s="13"/>
      <c r="C45" s="13"/>
      <c r="D45" s="13"/>
      <c r="E45" s="28">
        <f>SUM(E39:E44)</f>
        <v>0</v>
      </c>
    </row>
    <row r="46" spans="1:5" x14ac:dyDescent="0.2">
      <c r="A46" s="9"/>
      <c r="B46" s="10"/>
      <c r="C46" s="10"/>
      <c r="D46" s="10"/>
      <c r="E46" s="10"/>
    </row>
    <row r="47" spans="1:5" ht="15" x14ac:dyDescent="0.2">
      <c r="A47" s="31" t="b">
        <f>+IF(E47&gt;0,"Auszahlung an Tourenleiter",IF(E47&lt;0,"Einzahlung an Kasse SAC"))</f>
        <v>0</v>
      </c>
      <c r="B47" s="14"/>
      <c r="C47" s="14"/>
      <c r="D47" s="14"/>
      <c r="E47" s="32">
        <f>+E36-E45</f>
        <v>0</v>
      </c>
    </row>
    <row r="48" spans="1:5" x14ac:dyDescent="0.2">
      <c r="A48" s="9"/>
      <c r="B48" s="10"/>
      <c r="C48" s="10"/>
      <c r="D48" s="10"/>
      <c r="E48" s="10"/>
    </row>
    <row r="49" spans="1:5" ht="15" x14ac:dyDescent="0.2">
      <c r="A49" s="27" t="s">
        <v>37</v>
      </c>
      <c r="B49" s="13" t="s">
        <v>38</v>
      </c>
      <c r="C49" s="13"/>
      <c r="D49" s="39"/>
      <c r="E49" s="40"/>
    </row>
    <row r="50" spans="1:5" ht="15" x14ac:dyDescent="0.2">
      <c r="A50" s="30" t="s">
        <v>44</v>
      </c>
      <c r="B50" s="13" t="s">
        <v>39</v>
      </c>
      <c r="C50" s="13"/>
      <c r="D50" s="39"/>
      <c r="E50" s="40"/>
    </row>
  </sheetData>
  <sheetProtection algorithmName="SHA-512" hashValue="DKzotVS1C7AxUbZzv1M9g0FnVxidcdw3a0bcQgHBSeSHMtxLFl1Mom/JGMpA3zMsbWHQE0y1iWF4b5lOm981MQ==" saltValue="hGvWzMzteMhuNKkRY41CYg==" spinCount="100000" sheet="1" selectLockedCells="1"/>
  <mergeCells count="3">
    <mergeCell ref="B1:E1"/>
    <mergeCell ref="D49:E49"/>
    <mergeCell ref="D50:E50"/>
  </mergeCells>
  <dataValidations count="1">
    <dataValidation type="decimal" allowBlank="1" showInputMessage="1" showErrorMessage="1" sqref="D28" xr:uid="{00000000-0002-0000-0000-000000000000}">
      <formula1>0</formula1>
      <formula2>60</formula2>
    </dataValidation>
  </dataValidations>
  <pageMargins left="0.39370078740157483" right="0.19685039370078741" top="0.59055118110236227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Auswahlliste!$A$3:$A$11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6417-2693-4CED-AE16-06710A7882E3}">
  <dimension ref="A1:F50"/>
  <sheetViews>
    <sheetView zoomScaleNormal="100" zoomScaleSheetLayoutView="100" workbookViewId="0">
      <selection activeCell="C3" sqref="C3"/>
    </sheetView>
  </sheetViews>
  <sheetFormatPr baseColWidth="10" defaultColWidth="11" defaultRowHeight="14.25" x14ac:dyDescent="0.2"/>
  <cols>
    <col min="1" max="1" width="40.625" style="2" customWidth="1"/>
    <col min="2" max="3" width="10.625" style="1" customWidth="1"/>
    <col min="4" max="5" width="12.625" style="1" customWidth="1"/>
    <col min="6" max="6" width="55.625" style="2" customWidth="1"/>
    <col min="7" max="16384" width="11" style="1"/>
  </cols>
  <sheetData>
    <row r="1" spans="1:6" ht="15" x14ac:dyDescent="0.2">
      <c r="A1" s="20" t="s">
        <v>9</v>
      </c>
      <c r="B1" s="37"/>
      <c r="C1" s="37"/>
      <c r="D1" s="37"/>
      <c r="E1" s="38"/>
    </row>
    <row r="2" spans="1:6" ht="15" x14ac:dyDescent="0.2">
      <c r="A2" s="20" t="s">
        <v>61</v>
      </c>
      <c r="B2" s="4" t="s">
        <v>35</v>
      </c>
      <c r="C2" s="35"/>
      <c r="D2" s="6" t="s">
        <v>36</v>
      </c>
      <c r="E2" s="34"/>
    </row>
    <row r="3" spans="1:6" ht="15" x14ac:dyDescent="0.2">
      <c r="A3" s="21" t="s">
        <v>6</v>
      </c>
      <c r="B3" s="10"/>
      <c r="C3" s="5"/>
      <c r="D3" s="10"/>
      <c r="E3" s="36"/>
    </row>
    <row r="4" spans="1:6" x14ac:dyDescent="0.2">
      <c r="A4" s="15"/>
      <c r="B4" s="16"/>
      <c r="C4" s="16"/>
      <c r="D4" s="15"/>
      <c r="E4" s="17">
        <f>+IF(ISBLANK(E2),0,(E2-C2))</f>
        <v>0</v>
      </c>
    </row>
    <row r="5" spans="1:6" ht="15" x14ac:dyDescent="0.2">
      <c r="A5" s="22"/>
      <c r="B5" s="7" t="s">
        <v>1</v>
      </c>
      <c r="C5" s="8"/>
      <c r="D5" s="7"/>
      <c r="E5" s="23"/>
    </row>
    <row r="6" spans="1:6" ht="28.5" x14ac:dyDescent="0.2">
      <c r="A6" s="24" t="s">
        <v>31</v>
      </c>
      <c r="B6" s="5"/>
      <c r="C6" s="10"/>
      <c r="D6" s="10"/>
      <c r="E6" s="25"/>
    </row>
    <row r="7" spans="1:6" x14ac:dyDescent="0.2">
      <c r="A7" s="24" t="s">
        <v>33</v>
      </c>
      <c r="B7" s="5"/>
      <c r="C7" s="10"/>
      <c r="D7" s="10"/>
      <c r="E7" s="25"/>
    </row>
    <row r="8" spans="1:6" x14ac:dyDescent="0.2">
      <c r="A8" s="24" t="s">
        <v>4</v>
      </c>
      <c r="B8" s="5"/>
      <c r="C8" s="10"/>
      <c r="D8" s="10"/>
      <c r="E8" s="25"/>
    </row>
    <row r="9" spans="1:6" ht="15" x14ac:dyDescent="0.2">
      <c r="A9" s="27" t="s">
        <v>17</v>
      </c>
      <c r="B9" s="13"/>
      <c r="C9" s="13"/>
      <c r="D9" s="13"/>
      <c r="E9" s="33"/>
    </row>
    <row r="10" spans="1:6" x14ac:dyDescent="0.2">
      <c r="A10" s="24" t="s">
        <v>46</v>
      </c>
      <c r="B10" s="5"/>
      <c r="C10" s="10"/>
      <c r="D10" s="10"/>
      <c r="E10" s="26"/>
      <c r="F10" s="1" t="s">
        <v>53</v>
      </c>
    </row>
    <row r="11" spans="1:6" x14ac:dyDescent="0.2">
      <c r="A11" s="9"/>
      <c r="B11" s="10"/>
      <c r="C11" s="10"/>
      <c r="D11" s="10"/>
      <c r="E11" s="10"/>
    </row>
    <row r="12" spans="1:6" ht="15" x14ac:dyDescent="0.2">
      <c r="A12" s="22" t="s">
        <v>51</v>
      </c>
      <c r="B12" s="7" t="s">
        <v>1</v>
      </c>
      <c r="C12" s="8" t="s">
        <v>7</v>
      </c>
      <c r="D12" s="7" t="s">
        <v>0</v>
      </c>
      <c r="E12" s="23" t="s">
        <v>2</v>
      </c>
    </row>
    <row r="13" spans="1:6" x14ac:dyDescent="0.2">
      <c r="A13" s="24" t="s">
        <v>47</v>
      </c>
      <c r="B13" s="5"/>
      <c r="C13" s="5"/>
      <c r="D13" s="11">
        <v>0.7</v>
      </c>
      <c r="E13" s="26"/>
    </row>
    <row r="14" spans="1:6" x14ac:dyDescent="0.2">
      <c r="A14" s="24" t="s">
        <v>48</v>
      </c>
      <c r="B14" s="5"/>
      <c r="C14" s="5"/>
      <c r="D14" s="11">
        <v>1</v>
      </c>
      <c r="E14" s="26"/>
    </row>
    <row r="15" spans="1:6" ht="15" x14ac:dyDescent="0.2">
      <c r="A15" s="22" t="s">
        <v>50</v>
      </c>
      <c r="B15" s="7" t="s">
        <v>1</v>
      </c>
      <c r="C15" s="8" t="s">
        <v>8</v>
      </c>
      <c r="D15" s="7" t="s">
        <v>0</v>
      </c>
      <c r="E15" s="23" t="s">
        <v>2</v>
      </c>
    </row>
    <row r="16" spans="1:6" x14ac:dyDescent="0.2">
      <c r="A16" s="24" t="s">
        <v>18</v>
      </c>
      <c r="B16" s="5"/>
      <c r="C16" s="5"/>
      <c r="D16" s="12"/>
      <c r="E16" s="26"/>
    </row>
    <row r="17" spans="1:6" x14ac:dyDescent="0.2">
      <c r="A17" s="24" t="s">
        <v>10</v>
      </c>
      <c r="B17" s="5"/>
      <c r="C17" s="5"/>
      <c r="D17" s="12"/>
      <c r="E17" s="26"/>
    </row>
    <row r="18" spans="1:6" ht="15" x14ac:dyDescent="0.2">
      <c r="A18" s="27" t="s">
        <v>15</v>
      </c>
      <c r="B18" s="13"/>
      <c r="C18" s="13"/>
      <c r="D18" s="13"/>
      <c r="E18" s="28"/>
    </row>
    <row r="19" spans="1:6" x14ac:dyDescent="0.2">
      <c r="A19" s="24" t="s">
        <v>54</v>
      </c>
      <c r="B19" s="10"/>
      <c r="C19" s="10"/>
      <c r="E19" s="26"/>
    </row>
    <row r="20" spans="1:6" x14ac:dyDescent="0.2">
      <c r="A20" s="24" t="s">
        <v>60</v>
      </c>
      <c r="B20" s="10"/>
      <c r="C20" s="10"/>
      <c r="D20" s="11"/>
      <c r="E20" s="26"/>
      <c r="F20" s="2" t="s">
        <v>55</v>
      </c>
    </row>
    <row r="21" spans="1:6" x14ac:dyDescent="0.2">
      <c r="A21" s="24" t="s">
        <v>57</v>
      </c>
      <c r="B21" s="10"/>
      <c r="C21" s="10"/>
      <c r="D21" s="11"/>
      <c r="E21" s="26"/>
      <c r="F21" s="2" t="s">
        <v>55</v>
      </c>
    </row>
    <row r="22" spans="1:6" x14ac:dyDescent="0.2">
      <c r="A22" s="24" t="s">
        <v>58</v>
      </c>
      <c r="B22" s="10"/>
      <c r="C22" s="10"/>
      <c r="D22" s="11"/>
      <c r="E22" s="26"/>
      <c r="F22" s="2" t="s">
        <v>56</v>
      </c>
    </row>
    <row r="23" spans="1:6" x14ac:dyDescent="0.2">
      <c r="A23" s="24" t="s">
        <v>59</v>
      </c>
      <c r="B23" s="10"/>
      <c r="C23" s="10"/>
      <c r="D23" s="11"/>
      <c r="E23" s="26"/>
      <c r="F23" s="2" t="s">
        <v>56</v>
      </c>
    </row>
    <row r="24" spans="1:6" x14ac:dyDescent="0.2">
      <c r="A24" s="18"/>
      <c r="B24" s="16"/>
      <c r="C24" s="16"/>
      <c r="D24" s="19"/>
      <c r="E24" s="19"/>
    </row>
    <row r="25" spans="1:6" ht="15" x14ac:dyDescent="0.2">
      <c r="A25" s="22" t="s">
        <v>19</v>
      </c>
      <c r="B25" s="7" t="s">
        <v>1</v>
      </c>
      <c r="C25" s="8" t="s">
        <v>8</v>
      </c>
      <c r="D25" s="7" t="s">
        <v>0</v>
      </c>
      <c r="E25" s="23" t="s">
        <v>2</v>
      </c>
    </row>
    <row r="26" spans="1:6" ht="28.5" x14ac:dyDescent="0.2">
      <c r="A26" s="24" t="s">
        <v>30</v>
      </c>
      <c r="B26" s="10"/>
      <c r="C26" s="10"/>
      <c r="D26" s="11">
        <v>30</v>
      </c>
      <c r="E26" s="26"/>
    </row>
    <row r="27" spans="1:6" ht="28.5" x14ac:dyDescent="0.2">
      <c r="A27" s="24" t="s">
        <v>34</v>
      </c>
      <c r="B27" s="10"/>
      <c r="C27" s="10"/>
      <c r="D27" s="11">
        <v>5</v>
      </c>
      <c r="E27" s="26"/>
    </row>
    <row r="28" spans="1:6" x14ac:dyDescent="0.2">
      <c r="A28" s="24" t="s">
        <v>40</v>
      </c>
      <c r="B28" s="10"/>
      <c r="C28" s="10"/>
      <c r="D28" s="12"/>
      <c r="E28" s="26"/>
      <c r="F28" s="2" t="s">
        <v>49</v>
      </c>
    </row>
    <row r="29" spans="1:6" x14ac:dyDescent="0.2">
      <c r="A29" s="24" t="s">
        <v>42</v>
      </c>
      <c r="B29" s="10"/>
      <c r="C29" s="10"/>
      <c r="D29" s="11"/>
      <c r="E29" s="26"/>
    </row>
    <row r="30" spans="1:6" x14ac:dyDescent="0.2">
      <c r="A30" s="24" t="s">
        <v>41</v>
      </c>
      <c r="B30" s="10"/>
      <c r="C30" s="10"/>
      <c r="D30" s="12"/>
      <c r="E30" s="26"/>
    </row>
    <row r="31" spans="1:6" x14ac:dyDescent="0.2">
      <c r="A31" s="24" t="s">
        <v>43</v>
      </c>
      <c r="B31" s="10"/>
      <c r="C31" s="10"/>
      <c r="D31" s="11"/>
      <c r="E31" s="26"/>
    </row>
    <row r="32" spans="1:6" x14ac:dyDescent="0.2">
      <c r="A32" s="29"/>
      <c r="B32" s="5"/>
      <c r="C32" s="5"/>
      <c r="D32" s="12"/>
      <c r="E32" s="26"/>
    </row>
    <row r="33" spans="1:5" x14ac:dyDescent="0.2">
      <c r="A33" s="29"/>
      <c r="B33" s="5"/>
      <c r="C33" s="5"/>
      <c r="D33" s="12"/>
      <c r="E33" s="26"/>
    </row>
    <row r="34" spans="1:5" x14ac:dyDescent="0.2">
      <c r="A34" s="29"/>
      <c r="B34" s="5"/>
      <c r="C34" s="5"/>
      <c r="D34" s="12"/>
      <c r="E34" s="26"/>
    </row>
    <row r="35" spans="1:5" x14ac:dyDescent="0.2">
      <c r="A35" s="29"/>
      <c r="B35" s="5"/>
      <c r="C35" s="5"/>
      <c r="D35" s="12"/>
      <c r="E35" s="26"/>
    </row>
    <row r="36" spans="1:5" ht="15" x14ac:dyDescent="0.2">
      <c r="A36" s="27" t="s">
        <v>16</v>
      </c>
      <c r="B36" s="13"/>
      <c r="C36" s="13"/>
      <c r="D36" s="13"/>
      <c r="E36" s="28"/>
    </row>
    <row r="37" spans="1:5" x14ac:dyDescent="0.2">
      <c r="A37" s="18"/>
      <c r="B37" s="16"/>
      <c r="C37" s="16"/>
      <c r="D37" s="16"/>
      <c r="E37" s="16"/>
    </row>
    <row r="38" spans="1:5" ht="15" x14ac:dyDescent="0.2">
      <c r="A38" s="22" t="s">
        <v>20</v>
      </c>
      <c r="B38" s="7" t="s">
        <v>1</v>
      </c>
      <c r="C38" s="7" t="s">
        <v>8</v>
      </c>
      <c r="D38" s="7" t="s">
        <v>0</v>
      </c>
      <c r="E38" s="23" t="s">
        <v>2</v>
      </c>
    </row>
    <row r="39" spans="1:5" ht="28.5" x14ac:dyDescent="0.2">
      <c r="A39" s="24" t="s">
        <v>29</v>
      </c>
      <c r="B39" s="10"/>
      <c r="C39" s="10"/>
      <c r="D39" s="11">
        <v>5</v>
      </c>
      <c r="E39" s="26"/>
    </row>
    <row r="40" spans="1:5" x14ac:dyDescent="0.2">
      <c r="A40" s="24" t="s">
        <v>32</v>
      </c>
      <c r="B40" s="10"/>
      <c r="C40" s="10"/>
      <c r="D40" s="12"/>
      <c r="E40" s="26"/>
    </row>
    <row r="41" spans="1:5" x14ac:dyDescent="0.2">
      <c r="A41" s="29"/>
      <c r="B41" s="5"/>
      <c r="C41" s="5"/>
      <c r="D41" s="12"/>
      <c r="E41" s="26"/>
    </row>
    <row r="42" spans="1:5" x14ac:dyDescent="0.2">
      <c r="A42" s="29"/>
      <c r="B42" s="5"/>
      <c r="C42" s="5"/>
      <c r="D42" s="12"/>
      <c r="E42" s="26"/>
    </row>
    <row r="43" spans="1:5" x14ac:dyDescent="0.2">
      <c r="A43" s="29"/>
      <c r="B43" s="5"/>
      <c r="C43" s="5"/>
      <c r="D43" s="12"/>
      <c r="E43" s="26"/>
    </row>
    <row r="44" spans="1:5" x14ac:dyDescent="0.2">
      <c r="A44" s="29"/>
      <c r="B44" s="5"/>
      <c r="C44" s="5"/>
      <c r="D44" s="12"/>
      <c r="E44" s="26"/>
    </row>
    <row r="45" spans="1:5" ht="15" x14ac:dyDescent="0.2">
      <c r="A45" s="27" t="s">
        <v>3</v>
      </c>
      <c r="B45" s="13"/>
      <c r="C45" s="13"/>
      <c r="D45" s="13"/>
      <c r="E45" s="28">
        <f>SUM(E39:E44)</f>
        <v>0</v>
      </c>
    </row>
    <row r="46" spans="1:5" x14ac:dyDescent="0.2">
      <c r="A46" s="9"/>
      <c r="B46" s="10"/>
      <c r="C46" s="10"/>
      <c r="D46" s="10"/>
      <c r="E46" s="10"/>
    </row>
    <row r="47" spans="1:5" ht="15" x14ac:dyDescent="0.2">
      <c r="A47" s="31" t="b">
        <f>+IF(E47&gt;0,"Auszahlung an Tourenleiter",IF(E47&lt;0,"Einzahlung an Kasse SAC"))</f>
        <v>0</v>
      </c>
      <c r="B47" s="14"/>
      <c r="C47" s="14"/>
      <c r="D47" s="14"/>
      <c r="E47" s="32">
        <f>+E36-E45</f>
        <v>0</v>
      </c>
    </row>
    <row r="48" spans="1:5" x14ac:dyDescent="0.2">
      <c r="A48" s="9"/>
      <c r="B48" s="10"/>
      <c r="C48" s="10"/>
      <c r="D48" s="10"/>
      <c r="E48" s="10"/>
    </row>
    <row r="49" spans="1:5" ht="15" x14ac:dyDescent="0.2">
      <c r="A49" s="27" t="s">
        <v>37</v>
      </c>
      <c r="B49" s="13" t="s">
        <v>38</v>
      </c>
      <c r="C49" s="13"/>
      <c r="D49" s="39"/>
      <c r="E49" s="40"/>
    </row>
    <row r="50" spans="1:5" ht="15" x14ac:dyDescent="0.2">
      <c r="A50" s="30" t="s">
        <v>44</v>
      </c>
      <c r="B50" s="13" t="s">
        <v>39</v>
      </c>
      <c r="C50" s="13"/>
      <c r="D50" s="39"/>
      <c r="E50" s="40"/>
    </row>
  </sheetData>
  <sheetProtection algorithmName="SHA-512" hashValue="g32d7VfNa2uNOWtA44k0jc1M9TXlCMjbppGZl9rFIdkL0Rh1DlQc15YVBJa/10pWZmP3/VMBxw4KUJJZOg/vMg==" saltValue="+7BXPaX3o+U32HOztj3E7Q==" spinCount="100000" sheet="1" selectLockedCells="1"/>
  <mergeCells count="3">
    <mergeCell ref="B1:E1"/>
    <mergeCell ref="D49:E49"/>
    <mergeCell ref="D50:E50"/>
  </mergeCells>
  <dataValidations count="1">
    <dataValidation type="decimal" allowBlank="1" showInputMessage="1" showErrorMessage="1" sqref="D28" xr:uid="{8184A8AD-F45D-4F12-B857-A8D079A8D5E7}">
      <formula1>0</formula1>
      <formula2>60</formula2>
    </dataValidation>
  </dataValidations>
  <pageMargins left="0.39370078740157483" right="0.19685039370078741" top="0.59055118110236227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4DD4CE8-6D51-4672-A2FF-11310EFC6C87}">
          <x14:formula1>
            <xm:f>Auswahlliste!$A$3:$A$11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96E8-3007-43F3-8684-345E0D8759D0}">
  <dimension ref="A1:F50"/>
  <sheetViews>
    <sheetView tabSelected="1" topLeftCell="A13" zoomScaleNormal="100" zoomScaleSheetLayoutView="100" workbookViewId="0">
      <selection activeCell="D14" sqref="D14"/>
    </sheetView>
  </sheetViews>
  <sheetFormatPr baseColWidth="10" defaultColWidth="11" defaultRowHeight="14.25" x14ac:dyDescent="0.2"/>
  <cols>
    <col min="1" max="1" width="40.625" style="2" customWidth="1"/>
    <col min="2" max="3" width="10.625" style="1" customWidth="1"/>
    <col min="4" max="5" width="12.625" style="1" customWidth="1"/>
    <col min="6" max="6" width="55.625" style="2" customWidth="1"/>
    <col min="7" max="16384" width="11" style="1"/>
  </cols>
  <sheetData>
    <row r="1" spans="1:6" ht="15" x14ac:dyDescent="0.2">
      <c r="A1" s="20" t="s">
        <v>9</v>
      </c>
      <c r="B1" s="37" t="s">
        <v>52</v>
      </c>
      <c r="C1" s="37"/>
      <c r="D1" s="37"/>
      <c r="E1" s="38"/>
    </row>
    <row r="2" spans="1:6" ht="15" x14ac:dyDescent="0.2">
      <c r="A2" s="20" t="s">
        <v>61</v>
      </c>
      <c r="B2" s="4" t="s">
        <v>35</v>
      </c>
      <c r="C2" s="35">
        <v>45844</v>
      </c>
      <c r="D2" s="6" t="s">
        <v>36</v>
      </c>
      <c r="E2" s="34">
        <v>45845</v>
      </c>
    </row>
    <row r="3" spans="1:6" ht="15" x14ac:dyDescent="0.2">
      <c r="A3" s="21" t="s">
        <v>6</v>
      </c>
      <c r="B3" s="10"/>
      <c r="C3" s="5" t="s">
        <v>22</v>
      </c>
      <c r="D3" s="10"/>
      <c r="E3" s="36"/>
    </row>
    <row r="4" spans="1:6" x14ac:dyDescent="0.2">
      <c r="A4" s="15"/>
      <c r="B4" s="16"/>
      <c r="C4" s="16"/>
      <c r="D4" s="15"/>
      <c r="E4" s="17">
        <f>+IF(ISBLANK(E2),0,(E2-C2))</f>
        <v>1</v>
      </c>
    </row>
    <row r="5" spans="1:6" ht="15" x14ac:dyDescent="0.2">
      <c r="A5" s="22"/>
      <c r="B5" s="7" t="s">
        <v>1</v>
      </c>
      <c r="C5" s="8"/>
      <c r="D5" s="7"/>
      <c r="E5" s="23"/>
    </row>
    <row r="6" spans="1:6" ht="28.5" x14ac:dyDescent="0.2">
      <c r="A6" s="24" t="s">
        <v>31</v>
      </c>
      <c r="B6" s="5">
        <v>4</v>
      </c>
      <c r="C6" s="10"/>
      <c r="D6" s="10"/>
      <c r="E6" s="25"/>
    </row>
    <row r="7" spans="1:6" x14ac:dyDescent="0.2">
      <c r="A7" s="24" t="s">
        <v>33</v>
      </c>
      <c r="B7" s="5">
        <v>2</v>
      </c>
      <c r="C7" s="10"/>
      <c r="D7" s="10"/>
      <c r="E7" s="25"/>
    </row>
    <row r="8" spans="1:6" x14ac:dyDescent="0.2">
      <c r="A8" s="24" t="s">
        <v>4</v>
      </c>
      <c r="B8" s="5">
        <v>2</v>
      </c>
      <c r="C8" s="10"/>
      <c r="D8" s="10"/>
      <c r="E8" s="25"/>
    </row>
    <row r="9" spans="1:6" ht="15" x14ac:dyDescent="0.2">
      <c r="A9" s="27" t="s">
        <v>17</v>
      </c>
      <c r="B9" s="13">
        <f>SUM(B6:B8)</f>
        <v>8</v>
      </c>
      <c r="C9" s="13"/>
      <c r="D9" s="13"/>
      <c r="E9" s="33"/>
    </row>
    <row r="10" spans="1:6" x14ac:dyDescent="0.2">
      <c r="A10" s="24" t="s">
        <v>46</v>
      </c>
      <c r="B10" s="5"/>
      <c r="C10" s="10"/>
      <c r="D10" s="10"/>
      <c r="E10" s="26"/>
      <c r="F10" s="1" t="s">
        <v>53</v>
      </c>
    </row>
    <row r="11" spans="1:6" x14ac:dyDescent="0.2">
      <c r="A11" s="9"/>
      <c r="B11" s="10"/>
      <c r="C11" s="10"/>
      <c r="D11" s="10"/>
      <c r="E11" s="10"/>
    </row>
    <row r="12" spans="1:6" ht="15" x14ac:dyDescent="0.2">
      <c r="A12" s="22" t="s">
        <v>51</v>
      </c>
      <c r="B12" s="7" t="s">
        <v>1</v>
      </c>
      <c r="C12" s="8" t="s">
        <v>7</v>
      </c>
      <c r="D12" s="7" t="s">
        <v>0</v>
      </c>
      <c r="E12" s="23" t="s">
        <v>2</v>
      </c>
    </row>
    <row r="13" spans="1:6" x14ac:dyDescent="0.2">
      <c r="A13" s="24" t="s">
        <v>47</v>
      </c>
      <c r="B13" s="5">
        <v>2</v>
      </c>
      <c r="C13" s="5">
        <v>230</v>
      </c>
      <c r="D13" s="11">
        <v>0.7</v>
      </c>
      <c r="E13" s="26">
        <f>+B13*C13*D13</f>
        <v>322</v>
      </c>
    </row>
    <row r="14" spans="1:6" x14ac:dyDescent="0.2">
      <c r="A14" s="24" t="s">
        <v>48</v>
      </c>
      <c r="B14" s="5"/>
      <c r="C14" s="5"/>
      <c r="D14" s="11">
        <v>1</v>
      </c>
      <c r="E14" s="26">
        <f>+B14*C14*D14</f>
        <v>0</v>
      </c>
    </row>
    <row r="15" spans="1:6" ht="15" x14ac:dyDescent="0.2">
      <c r="A15" s="22" t="s">
        <v>50</v>
      </c>
      <c r="B15" s="7" t="s">
        <v>1</v>
      </c>
      <c r="C15" s="8" t="s">
        <v>8</v>
      </c>
      <c r="D15" s="7" t="s">
        <v>0</v>
      </c>
      <c r="E15" s="23" t="s">
        <v>2</v>
      </c>
    </row>
    <row r="16" spans="1:6" x14ac:dyDescent="0.2">
      <c r="A16" s="24" t="s">
        <v>18</v>
      </c>
      <c r="B16" s="5"/>
      <c r="C16" s="5"/>
      <c r="D16" s="12"/>
      <c r="E16" s="26">
        <f>+B16*C16*D16</f>
        <v>0</v>
      </c>
    </row>
    <row r="17" spans="1:6" x14ac:dyDescent="0.2">
      <c r="A17" s="24" t="s">
        <v>10</v>
      </c>
      <c r="B17" s="5">
        <v>2</v>
      </c>
      <c r="C17" s="5">
        <v>2</v>
      </c>
      <c r="D17" s="12">
        <v>5</v>
      </c>
      <c r="E17" s="26">
        <f>+B17*C17*D17</f>
        <v>20</v>
      </c>
    </row>
    <row r="18" spans="1:6" ht="15" x14ac:dyDescent="0.2">
      <c r="A18" s="27" t="s">
        <v>15</v>
      </c>
      <c r="B18" s="13"/>
      <c r="C18" s="13"/>
      <c r="D18" s="13"/>
      <c r="E18" s="28">
        <f>SUM(E13:E17)</f>
        <v>342</v>
      </c>
    </row>
    <row r="19" spans="1:6" x14ac:dyDescent="0.2">
      <c r="A19" s="24" t="s">
        <v>54</v>
      </c>
      <c r="B19" s="10"/>
      <c r="C19" s="10"/>
      <c r="E19" s="26">
        <f>+IFERROR(MROUND(E18/(B9-B10),1),0)</f>
        <v>43</v>
      </c>
    </row>
    <row r="20" spans="1:6" x14ac:dyDescent="0.2">
      <c r="A20" s="24" t="s">
        <v>60</v>
      </c>
      <c r="B20" s="10"/>
      <c r="C20" s="10"/>
      <c r="D20" s="11"/>
      <c r="E20" s="26">
        <f>IFERROR(MROUND(E13/B13+C16*$D$16+C17*$D$17-$E$19,1),0)</f>
        <v>128</v>
      </c>
      <c r="F20" s="2" t="s">
        <v>55</v>
      </c>
    </row>
    <row r="21" spans="1:6" x14ac:dyDescent="0.2">
      <c r="A21" s="24" t="s">
        <v>57</v>
      </c>
      <c r="B21" s="10"/>
      <c r="C21" s="10"/>
      <c r="D21" s="11"/>
      <c r="E21" s="26">
        <f>IFERROR(MROUND(E14/B14+C16*$D$16+C17*$D$17-$E$19,1),0)</f>
        <v>0</v>
      </c>
      <c r="F21" s="2" t="s">
        <v>55</v>
      </c>
    </row>
    <row r="22" spans="1:6" x14ac:dyDescent="0.2">
      <c r="A22" s="24" t="s">
        <v>58</v>
      </c>
      <c r="B22" s="10"/>
      <c r="C22" s="10"/>
      <c r="D22" s="11"/>
      <c r="E22" s="26">
        <f>IFERROR(MROUND(E13/B13+C16*$D$16+C17*$D$17,1),0)</f>
        <v>171</v>
      </c>
      <c r="F22" s="2" t="s">
        <v>56</v>
      </c>
    </row>
    <row r="23" spans="1:6" x14ac:dyDescent="0.2">
      <c r="A23" s="24" t="s">
        <v>59</v>
      </c>
      <c r="B23" s="10"/>
      <c r="C23" s="10"/>
      <c r="D23" s="11"/>
      <c r="E23" s="26">
        <f>IFERROR(MROUND(E14/B14+C16*$D$16+C17*$D$17,1),0)</f>
        <v>0</v>
      </c>
      <c r="F23" s="2" t="s">
        <v>56</v>
      </c>
    </row>
    <row r="24" spans="1:6" x14ac:dyDescent="0.2">
      <c r="A24" s="18"/>
      <c r="B24" s="16"/>
      <c r="C24" s="16"/>
      <c r="D24" s="19"/>
      <c r="E24" s="19"/>
    </row>
    <row r="25" spans="1:6" ht="15" x14ac:dyDescent="0.2">
      <c r="A25" s="22" t="s">
        <v>19</v>
      </c>
      <c r="B25" s="7" t="s">
        <v>1</v>
      </c>
      <c r="C25" s="8" t="s">
        <v>8</v>
      </c>
      <c r="D25" s="7" t="s">
        <v>0</v>
      </c>
      <c r="E25" s="23" t="s">
        <v>2</v>
      </c>
    </row>
    <row r="26" spans="1:6" ht="28.5" x14ac:dyDescent="0.2">
      <c r="A26" s="24" t="s">
        <v>30</v>
      </c>
      <c r="B26" s="10">
        <v>1</v>
      </c>
      <c r="C26" s="10">
        <f>+IF(ISBLANK(C2),0,1)</f>
        <v>1</v>
      </c>
      <c r="D26" s="11">
        <v>30</v>
      </c>
      <c r="E26" s="26">
        <f t="shared" ref="E26:E35" si="0">+B26*C26*D26</f>
        <v>30</v>
      </c>
    </row>
    <row r="27" spans="1:6" ht="28.5" x14ac:dyDescent="0.2">
      <c r="A27" s="24" t="s">
        <v>34</v>
      </c>
      <c r="B27" s="10">
        <v>1</v>
      </c>
      <c r="C27" s="10">
        <f>+IF(ISBLANK(E2),0,(E2-C2))</f>
        <v>1</v>
      </c>
      <c r="D27" s="11">
        <v>5</v>
      </c>
      <c r="E27" s="26">
        <f t="shared" si="0"/>
        <v>5</v>
      </c>
    </row>
    <row r="28" spans="1:6" x14ac:dyDescent="0.2">
      <c r="A28" s="24" t="s">
        <v>40</v>
      </c>
      <c r="B28" s="10">
        <f>+B8</f>
        <v>2</v>
      </c>
      <c r="C28" s="10">
        <f>+E4</f>
        <v>1</v>
      </c>
      <c r="D28" s="12">
        <v>60</v>
      </c>
      <c r="E28" s="26">
        <f t="shared" si="0"/>
        <v>120</v>
      </c>
      <c r="F28" s="2" t="s">
        <v>49</v>
      </c>
    </row>
    <row r="29" spans="1:6" x14ac:dyDescent="0.2">
      <c r="A29" s="24" t="s">
        <v>42</v>
      </c>
      <c r="B29" s="10">
        <f>+B8</f>
        <v>2</v>
      </c>
      <c r="C29" s="10">
        <v>1</v>
      </c>
      <c r="D29" s="11">
        <f>+E19</f>
        <v>43</v>
      </c>
      <c r="E29" s="26">
        <f>+B29*C29*D29</f>
        <v>86</v>
      </c>
    </row>
    <row r="30" spans="1:6" x14ac:dyDescent="0.2">
      <c r="A30" s="24" t="s">
        <v>41</v>
      </c>
      <c r="B30" s="10">
        <f>+B7</f>
        <v>2</v>
      </c>
      <c r="C30" s="10">
        <f>+E4</f>
        <v>1</v>
      </c>
      <c r="D30" s="12">
        <v>57</v>
      </c>
      <c r="E30" s="26">
        <f t="shared" si="0"/>
        <v>114</v>
      </c>
    </row>
    <row r="31" spans="1:6" x14ac:dyDescent="0.2">
      <c r="A31" s="24" t="s">
        <v>43</v>
      </c>
      <c r="B31" s="10">
        <f>+B7</f>
        <v>2</v>
      </c>
      <c r="C31" s="10">
        <v>1</v>
      </c>
      <c r="D31" s="11">
        <f>+E19</f>
        <v>43</v>
      </c>
      <c r="E31" s="26">
        <f t="shared" si="0"/>
        <v>86</v>
      </c>
    </row>
    <row r="32" spans="1:6" x14ac:dyDescent="0.2">
      <c r="A32" s="29"/>
      <c r="B32" s="5"/>
      <c r="C32" s="5"/>
      <c r="D32" s="12"/>
      <c r="E32" s="26">
        <f t="shared" si="0"/>
        <v>0</v>
      </c>
    </row>
    <row r="33" spans="1:5" x14ac:dyDescent="0.2">
      <c r="A33" s="29"/>
      <c r="B33" s="5"/>
      <c r="C33" s="5"/>
      <c r="D33" s="12"/>
      <c r="E33" s="26">
        <f t="shared" si="0"/>
        <v>0</v>
      </c>
    </row>
    <row r="34" spans="1:5" x14ac:dyDescent="0.2">
      <c r="A34" s="29"/>
      <c r="B34" s="5"/>
      <c r="C34" s="5"/>
      <c r="D34" s="12"/>
      <c r="E34" s="26">
        <f t="shared" si="0"/>
        <v>0</v>
      </c>
    </row>
    <row r="35" spans="1:5" x14ac:dyDescent="0.2">
      <c r="A35" s="29"/>
      <c r="B35" s="5"/>
      <c r="C35" s="5"/>
      <c r="D35" s="12"/>
      <c r="E35" s="26">
        <f t="shared" si="0"/>
        <v>0</v>
      </c>
    </row>
    <row r="36" spans="1:5" ht="15" x14ac:dyDescent="0.2">
      <c r="A36" s="27" t="s">
        <v>16</v>
      </c>
      <c r="B36" s="13"/>
      <c r="C36" s="13"/>
      <c r="D36" s="13"/>
      <c r="E36" s="28">
        <f>SUM(E26:E35)</f>
        <v>441</v>
      </c>
    </row>
    <row r="37" spans="1:5" x14ac:dyDescent="0.2">
      <c r="A37" s="18"/>
      <c r="B37" s="16"/>
      <c r="C37" s="16"/>
      <c r="D37" s="16"/>
      <c r="E37" s="16"/>
    </row>
    <row r="38" spans="1:5" ht="15" x14ac:dyDescent="0.2">
      <c r="A38" s="22" t="s">
        <v>20</v>
      </c>
      <c r="B38" s="7" t="s">
        <v>1</v>
      </c>
      <c r="C38" s="7" t="s">
        <v>8</v>
      </c>
      <c r="D38" s="7" t="s">
        <v>0</v>
      </c>
      <c r="E38" s="23" t="s">
        <v>2</v>
      </c>
    </row>
    <row r="39" spans="1:5" ht="28.5" x14ac:dyDescent="0.2">
      <c r="A39" s="24" t="s">
        <v>29</v>
      </c>
      <c r="B39" s="10">
        <f>+B6</f>
        <v>4</v>
      </c>
      <c r="C39" s="10">
        <f>+E4+1</f>
        <v>2</v>
      </c>
      <c r="D39" s="11">
        <v>5</v>
      </c>
      <c r="E39" s="26">
        <f t="shared" ref="E39:E44" si="1">+B39*C39*D39</f>
        <v>40</v>
      </c>
    </row>
    <row r="40" spans="1:5" x14ac:dyDescent="0.2">
      <c r="A40" s="24" t="s">
        <v>32</v>
      </c>
      <c r="B40" s="10">
        <f>+B7</f>
        <v>2</v>
      </c>
      <c r="C40" s="10">
        <f>+E4+1</f>
        <v>2</v>
      </c>
      <c r="D40" s="12">
        <v>25</v>
      </c>
      <c r="E40" s="26">
        <f t="shared" si="1"/>
        <v>100</v>
      </c>
    </row>
    <row r="41" spans="1:5" x14ac:dyDescent="0.2">
      <c r="A41" s="29"/>
      <c r="B41" s="5"/>
      <c r="C41" s="5"/>
      <c r="D41" s="12"/>
      <c r="E41" s="26">
        <f t="shared" si="1"/>
        <v>0</v>
      </c>
    </row>
    <row r="42" spans="1:5" x14ac:dyDescent="0.2">
      <c r="A42" s="29"/>
      <c r="B42" s="5"/>
      <c r="C42" s="5"/>
      <c r="D42" s="12"/>
      <c r="E42" s="26">
        <f t="shared" si="1"/>
        <v>0</v>
      </c>
    </row>
    <row r="43" spans="1:5" x14ac:dyDescent="0.2">
      <c r="A43" s="29"/>
      <c r="B43" s="5"/>
      <c r="C43" s="5"/>
      <c r="D43" s="12"/>
      <c r="E43" s="26">
        <f t="shared" si="1"/>
        <v>0</v>
      </c>
    </row>
    <row r="44" spans="1:5" x14ac:dyDescent="0.2">
      <c r="A44" s="29"/>
      <c r="B44" s="5"/>
      <c r="C44" s="5"/>
      <c r="D44" s="12"/>
      <c r="E44" s="26">
        <f t="shared" si="1"/>
        <v>0</v>
      </c>
    </row>
    <row r="45" spans="1:5" ht="15" x14ac:dyDescent="0.2">
      <c r="A45" s="27" t="s">
        <v>3</v>
      </c>
      <c r="B45" s="13"/>
      <c r="C45" s="13"/>
      <c r="D45" s="13"/>
      <c r="E45" s="28">
        <f>SUM(E39:E44)</f>
        <v>140</v>
      </c>
    </row>
    <row r="46" spans="1:5" x14ac:dyDescent="0.2">
      <c r="A46" s="9"/>
      <c r="B46" s="10"/>
      <c r="C46" s="10"/>
      <c r="D46" s="10"/>
      <c r="E46" s="10"/>
    </row>
    <row r="47" spans="1:5" ht="15" x14ac:dyDescent="0.2">
      <c r="A47" s="31" t="str">
        <f>+IF(E47&gt;0,"Auszahlung an Tourenleiter",IF(E47&lt;0,"Einzahlung an Kasse SAC"))</f>
        <v>Auszahlung an Tourenleiter</v>
      </c>
      <c r="B47" s="14"/>
      <c r="C47" s="14"/>
      <c r="D47" s="14"/>
      <c r="E47" s="32">
        <f>+E36-E45</f>
        <v>301</v>
      </c>
    </row>
    <row r="48" spans="1:5" x14ac:dyDescent="0.2">
      <c r="A48" s="9"/>
      <c r="B48" s="10"/>
      <c r="C48" s="10"/>
      <c r="D48" s="10"/>
      <c r="E48" s="10"/>
    </row>
    <row r="49" spans="1:5" ht="15" x14ac:dyDescent="0.2">
      <c r="A49" s="27" t="s">
        <v>37</v>
      </c>
      <c r="B49" s="13" t="s">
        <v>38</v>
      </c>
      <c r="C49" s="13"/>
      <c r="D49" s="39"/>
      <c r="E49" s="40"/>
    </row>
    <row r="50" spans="1:5" ht="15" x14ac:dyDescent="0.2">
      <c r="A50" s="30" t="s">
        <v>44</v>
      </c>
      <c r="B50" s="13" t="s">
        <v>39</v>
      </c>
      <c r="C50" s="13"/>
      <c r="D50" s="39"/>
      <c r="E50" s="40"/>
    </row>
  </sheetData>
  <sheetProtection selectLockedCells="1"/>
  <mergeCells count="3">
    <mergeCell ref="B1:E1"/>
    <mergeCell ref="D49:E49"/>
    <mergeCell ref="D50:E50"/>
  </mergeCells>
  <dataValidations count="1">
    <dataValidation type="decimal" allowBlank="1" showInputMessage="1" showErrorMessage="1" sqref="D28" xr:uid="{EAB7DEB7-9114-44FB-B943-92085099F1B5}">
      <formula1>0</formula1>
      <formula2>60</formula2>
    </dataValidation>
  </dataValidations>
  <pageMargins left="0.39370078740157483" right="0.19685039370078741" top="0.59055118110236227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72ABE7A-2D1B-4402-8C03-2E39A38D1C1F}">
          <x14:formula1>
            <xm:f>Auswahlliste!$A$3:$A$11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1"/>
  <sheetViews>
    <sheetView workbookViewId="0">
      <selection activeCell="A7" sqref="A7"/>
    </sheetView>
  </sheetViews>
  <sheetFormatPr baseColWidth="10" defaultRowHeight="14.25" x14ac:dyDescent="0.2"/>
  <cols>
    <col min="1" max="1" width="15.625" customWidth="1"/>
    <col min="2" max="3" width="35.625" customWidth="1"/>
  </cols>
  <sheetData>
    <row r="2" spans="1:3" ht="15" x14ac:dyDescent="0.25">
      <c r="A2" s="3" t="s">
        <v>6</v>
      </c>
      <c r="B2" s="3" t="s">
        <v>19</v>
      </c>
      <c r="C2" s="3" t="s">
        <v>20</v>
      </c>
    </row>
    <row r="3" spans="1:3" x14ac:dyDescent="0.2">
      <c r="A3" t="s">
        <v>26</v>
      </c>
      <c r="B3" t="s">
        <v>12</v>
      </c>
      <c r="C3" t="s">
        <v>14</v>
      </c>
    </row>
    <row r="4" spans="1:3" x14ac:dyDescent="0.2">
      <c r="A4" t="s">
        <v>27</v>
      </c>
      <c r="B4" t="s">
        <v>13</v>
      </c>
      <c r="C4" t="s">
        <v>11</v>
      </c>
    </row>
    <row r="5" spans="1:3" x14ac:dyDescent="0.2">
      <c r="A5" t="s">
        <v>21</v>
      </c>
      <c r="C5" t="s">
        <v>11</v>
      </c>
    </row>
    <row r="6" spans="1:3" x14ac:dyDescent="0.2">
      <c r="A6" t="s">
        <v>22</v>
      </c>
      <c r="C6" t="s">
        <v>28</v>
      </c>
    </row>
    <row r="7" spans="1:3" x14ac:dyDescent="0.2">
      <c r="A7" t="s">
        <v>45</v>
      </c>
    </row>
    <row r="8" spans="1:3" x14ac:dyDescent="0.2">
      <c r="A8" t="s">
        <v>5</v>
      </c>
    </row>
    <row r="9" spans="1:3" x14ac:dyDescent="0.2">
      <c r="A9" t="s">
        <v>23</v>
      </c>
    </row>
    <row r="10" spans="1:3" x14ac:dyDescent="0.2">
      <c r="A10" t="s">
        <v>24</v>
      </c>
    </row>
    <row r="11" spans="1:3" x14ac:dyDescent="0.2">
      <c r="A11" t="s">
        <v>25</v>
      </c>
    </row>
  </sheetData>
  <sheetProtection algorithmName="SHA-512" hashValue="X1QUrX2iX2D6jOKutV7nz83zu2G8t3u1Y3Ab6Ds1MSnAy4PtVNMNdWShFuHEQt3ASESzg0VTl1qWHJahQSemkw==" saltValue="16KQoiWLN7pnyFmSoMf5kA==" spinCount="10000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eVorlage</vt:lpstr>
      <vt:lpstr>pVorlage</vt:lpstr>
      <vt:lpstr>eBeispiel</vt:lpstr>
      <vt:lpstr>Auswahlliste</vt:lpstr>
      <vt:lpstr>eBeispiel!Druckbereich</vt:lpstr>
      <vt:lpstr>eVorlage!Druckbereich</vt:lpstr>
      <vt:lpstr>pVorlage!Druckbereich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Hirschi Stefan</dc:creator>
  <cp:lastModifiedBy>Doris Sägesser</cp:lastModifiedBy>
  <cp:lastPrinted>2025-12-28T18:50:29Z</cp:lastPrinted>
  <dcterms:created xsi:type="dcterms:W3CDTF">2020-08-12T09:24:30Z</dcterms:created>
  <dcterms:modified xsi:type="dcterms:W3CDTF">2026-01-01T10:32:47Z</dcterms:modified>
</cp:coreProperties>
</file>